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JERCICIO 2022\SEVAC 2021\1er trimestre para subir\LI y PE\"/>
    </mc:Choice>
  </mc:AlternateContent>
  <bookViews>
    <workbookView xWindow="240" yWindow="405" windowWidth="20115" windowHeight="7380"/>
  </bookViews>
  <sheets>
    <sheet name="2022" sheetId="6" r:id="rId1"/>
  </sheets>
  <calcPr calcId="162913"/>
</workbook>
</file>

<file path=xl/calcChain.xml><?xml version="1.0" encoding="utf-8"?>
<calcChain xmlns="http://schemas.openxmlformats.org/spreadsheetml/2006/main">
  <c r="N16" i="6" l="1"/>
  <c r="H16" i="6"/>
  <c r="G16" i="6"/>
  <c r="O15" i="6"/>
  <c r="N14" i="6"/>
  <c r="M14" i="6"/>
  <c r="M16" i="6" s="1"/>
  <c r="L14" i="6"/>
  <c r="L16" i="6" s="1"/>
  <c r="K14" i="6"/>
  <c r="K16" i="6" s="1"/>
  <c r="J14" i="6"/>
  <c r="J16" i="6" s="1"/>
  <c r="I14" i="6"/>
  <c r="H14" i="6"/>
  <c r="F14" i="6"/>
  <c r="E14" i="6"/>
  <c r="E16" i="6" s="1"/>
  <c r="D14" i="6"/>
  <c r="D16" i="6" s="1"/>
  <c r="C14" i="6"/>
  <c r="O14" i="6" s="1"/>
  <c r="O13" i="6"/>
  <c r="N12" i="6"/>
  <c r="I12" i="6"/>
  <c r="I16" i="6" s="1"/>
  <c r="F12" i="6"/>
  <c r="F16" i="6" s="1"/>
  <c r="E12" i="6"/>
  <c r="D12" i="6"/>
  <c r="O12" i="6" s="1"/>
  <c r="C16" i="6" l="1"/>
  <c r="O16" i="6" s="1"/>
</calcChain>
</file>

<file path=xl/sharedStrings.xml><?xml version="1.0" encoding="utf-8"?>
<sst xmlns="http://schemas.openxmlformats.org/spreadsheetml/2006/main" count="30" uniqueCount="30">
  <si>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</si>
  <si>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</si>
  <si>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</si>
  <si>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</si>
  <si>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</si>
  <si>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</si>
  <si>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</si>
  <si>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</si>
  <si>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</si>
  <si>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</si>
  <si>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</si>
  <si>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INSTITUTO DE TRANSPARENCIA, ACCESO A LA INFORMACION Y PROTECCIÓN </t>
  </si>
  <si>
    <t>DE DATOS PERSONALES DEL ESTADO DE GUERRERO</t>
  </si>
  <si>
    <t>RESUMEN GENERAL CALENDARIZADO</t>
  </si>
  <si>
    <t>CLAVE PARTIDA</t>
  </si>
  <si>
    <t>CONCEPTO</t>
  </si>
  <si>
    <t>ENERO</t>
  </si>
  <si>
    <t>TOTAL</t>
  </si>
  <si>
    <t>TOTALES</t>
  </si>
  <si>
    <t xml:space="preserve">   </t>
  </si>
  <si>
    <t>Lic. Francisco Gonzalo Tapia Gutiérrez</t>
  </si>
  <si>
    <t xml:space="preserve"> </t>
  </si>
  <si>
    <t xml:space="preserve"> PRESUPUESTO DE EGRESOS PARA EL EJERCICIO FISCAL  2022</t>
  </si>
  <si>
    <t>Servicios Personales</t>
  </si>
  <si>
    <t>Materiales y Suministros</t>
  </si>
  <si>
    <t>Servicios Generales</t>
  </si>
  <si>
    <t xml:space="preserve">Bienes Muebles, Inmuebles e Intangibles </t>
  </si>
  <si>
    <t>M.D. Roberto Nava Castro</t>
  </si>
  <si>
    <t>Comisionado Presidente</t>
  </si>
  <si>
    <t>Comisionado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</si>
</sst>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9"/>
      <name val="Arial"/>
      <family val="2"/>
    </font>
    <font>
      <sz val="8"/>
      <color indexed="8"/>
      <name val="Arial Unicode MS"/>
      <family val="2"/>
    </font>
    <font>
      <b/>
      <sz val="9"/>
      <color indexed="8"/>
      <name val="Tahoma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name val="Century Gothic"/>
      <family val="2"/>
    </font>
    <font>
      <b/>
      <sz val="11"/>
      <color theme="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b/>
      <sz val="10"/>
      <color indexed="8"/>
      <name val="Segoe UI Black"/>
      <family val="2"/>
    </font>
    <font>
      <b/>
      <sz val="10"/>
      <color indexed="8"/>
      <name val="Tahoma"/>
      <family val="2"/>
    </font>
    <font>
      <b/>
      <sz val="10"/>
      <color indexed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7BF9D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 applyFont="1" applyFill="1"/>
    <xf numFmtId="0" fontId="1" fillId="0" borderId="0" xfId="1" applyFont="1"/>
    <xf numFmtId="0" fontId="1" fillId="0" borderId="0" xfId="1" applyFont="1" applyBorder="1"/>
    <xf numFmtId="0" fontId="4" fillId="0" borderId="0" xfId="1" applyFont="1" applyFill="1" applyBorder="1"/>
    <xf numFmtId="3" fontId="5" fillId="0" borderId="0" xfId="5" applyNumberFormat="1" applyFont="1" applyFill="1" applyBorder="1" applyAlignment="1">
      <alignment horizontal="right" vertical="center"/>
    </xf>
    <xf numFmtId="0" fontId="1" fillId="0" borderId="0" xfId="1" applyFont="1" applyFill="1" applyBorder="1"/>
    <xf numFmtId="0" fontId="1" fillId="0" borderId="0" xfId="1" applyFill="1" applyBorder="1"/>
    <xf numFmtId="44" fontId="6" fillId="0" borderId="0" xfId="5" applyFont="1" applyFill="1" applyBorder="1" applyAlignment="1"/>
    <xf numFmtId="0" fontId="7" fillId="0" borderId="0" xfId="1" applyFont="1" applyFill="1" applyBorder="1"/>
    <xf numFmtId="0" fontId="8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/>
    <xf numFmtId="0" fontId="3" fillId="0" borderId="0" xfId="1" applyFont="1"/>
    <xf numFmtId="0" fontId="10" fillId="0" borderId="0" xfId="1" applyFont="1" applyBorder="1" applyAlignment="1">
      <alignment horizontal="left" vertical="center"/>
    </xf>
    <xf numFmtId="0" fontId="11" fillId="0" borderId="0" xfId="1" applyFont="1"/>
    <xf numFmtId="3" fontId="12" fillId="0" borderId="0" xfId="5" applyNumberFormat="1" applyFont="1" applyFill="1" applyBorder="1" applyAlignment="1">
      <alignment horizontal="right" vertical="center"/>
    </xf>
    <xf numFmtId="0" fontId="11" fillId="0" borderId="0" xfId="1" applyFont="1" applyFill="1"/>
    <xf numFmtId="44" fontId="11" fillId="0" borderId="0" xfId="5" applyFont="1" applyFill="1" applyBorder="1"/>
    <xf numFmtId="0" fontId="11" fillId="0" borderId="0" xfId="1" applyFont="1" applyFill="1" applyBorder="1"/>
    <xf numFmtId="0" fontId="11" fillId="0" borderId="0" xfId="4" applyFont="1" applyBorder="1" applyAlignment="1"/>
    <xf numFmtId="0" fontId="11" fillId="0" borderId="0" xfId="4" applyFont="1" applyBorder="1" applyAlignment="1">
      <alignment horizontal="center"/>
    </xf>
    <xf numFmtId="0" fontId="11" fillId="0" borderId="0" xfId="4" applyFont="1" applyFill="1" applyBorder="1" applyAlignment="1"/>
    <xf numFmtId="0" fontId="11" fillId="0" borderId="0" xfId="4" applyFont="1" applyFill="1" applyBorder="1"/>
    <xf numFmtId="0" fontId="11" fillId="0" borderId="2" xfId="4" applyFont="1" applyFill="1" applyBorder="1" applyAlignment="1">
      <alignment horizontal="center"/>
    </xf>
    <xf numFmtId="0" fontId="14" fillId="0" borderId="0" xfId="4" applyFont="1" applyAlignment="1">
      <alignment vertical="center"/>
    </xf>
    <xf numFmtId="0" fontId="13" fillId="0" borderId="3" xfId="4" applyFont="1" applyBorder="1" applyAlignment="1">
      <alignment horizontal="center" vertical="center"/>
    </xf>
    <xf numFmtId="0" fontId="13" fillId="0" borderId="0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 wrapText="1"/>
    </xf>
    <xf numFmtId="0" fontId="15" fillId="2" borderId="1" xfId="1" applyFont="1" applyFill="1" applyBorder="1" applyAlignment="1" applyProtection="1">
      <alignment horizontal="center" vertical="center"/>
    </xf>
    <xf numFmtId="0" fontId="16" fillId="0" borderId="0" xfId="1" applyFont="1" applyBorder="1"/>
    <xf numFmtId="3" fontId="16" fillId="0" borderId="0" xfId="1" applyNumberFormat="1" applyFont="1" applyBorder="1"/>
    <xf numFmtId="44" fontId="16" fillId="0" borderId="0" xfId="1" applyNumberFormat="1" applyFont="1" applyBorder="1"/>
    <xf numFmtId="44" fontId="17" fillId="0" borderId="0" xfId="1" applyNumberFormat="1" applyFont="1" applyBorder="1"/>
    <xf numFmtId="0" fontId="17" fillId="0" borderId="0" xfId="1" applyFont="1" applyBorder="1"/>
    <xf numFmtId="0" fontId="18" fillId="0" borderId="1" xfId="1" applyFont="1" applyBorder="1" applyAlignment="1">
      <alignment horizontal="center"/>
    </xf>
    <xf numFmtId="0" fontId="18" fillId="0" borderId="1" xfId="1" applyFont="1" applyBorder="1"/>
    <xf numFmtId="4" fontId="19" fillId="0" borderId="1" xfId="4" applyNumberFormat="1" applyFont="1" applyBorder="1"/>
    <xf numFmtId="4" fontId="20" fillId="0" borderId="1" xfId="4" applyNumberFormat="1" applyFont="1" applyBorder="1"/>
    <xf numFmtId="0" fontId="18" fillId="0" borderId="1" xfId="1" applyFont="1" applyBorder="1" applyAlignment="1">
      <alignment wrapText="1"/>
    </xf>
    <xf numFmtId="44" fontId="21" fillId="0" borderId="0" xfId="1" applyNumberFormat="1" applyFont="1" applyFill="1" applyBorder="1"/>
    <xf numFmtId="0" fontId="16" fillId="0" borderId="0" xfId="1" applyFont="1"/>
    <xf numFmtId="0" fontId="18" fillId="0" borderId="2" xfId="1" applyFont="1" applyFill="1" applyBorder="1" applyAlignment="1">
      <alignment wrapText="1"/>
    </xf>
    <xf numFmtId="0" fontId="18" fillId="0" borderId="1" xfId="1" applyFont="1" applyBorder="1" applyAlignment="1">
      <alignment horizontal="center"/>
    </xf>
    <xf numFmtId="0" fontId="22" fillId="0" borderId="1" xfId="1" applyFont="1" applyBorder="1" applyAlignment="1">
      <alignment horizontal="center"/>
    </xf>
    <xf numFmtId="3" fontId="2" fillId="0" borderId="0" xfId="5" applyNumberFormat="1" applyFont="1" applyBorder="1" applyAlignment="1">
      <alignment horizontal="right" vertical="center"/>
    </xf>
    <xf numFmtId="0" fontId="23" fillId="0" borderId="0" xfId="1" applyFont="1"/>
    <xf numFmtId="4" fontId="23" fillId="0" borderId="0" xfId="1" applyNumberFormat="1" applyFont="1"/>
    <xf numFmtId="4" fontId="23" fillId="0" borderId="0" xfId="1" applyNumberFormat="1" applyFont="1" applyBorder="1"/>
    <xf numFmtId="4" fontId="9" fillId="0" borderId="0" xfId="5" applyNumberFormat="1" applyFont="1" applyFill="1" applyBorder="1" applyAlignment="1">
      <alignment horizontal="right" vertical="center"/>
    </xf>
    <xf numFmtId="3" fontId="24" fillId="0" borderId="0" xfId="5" applyNumberFormat="1" applyFont="1" applyFill="1" applyBorder="1" applyAlignment="1">
      <alignment horizontal="right" vertical="center"/>
    </xf>
    <xf numFmtId="3" fontId="23" fillId="0" borderId="0" xfId="1" applyNumberFormat="1" applyFont="1"/>
    <xf numFmtId="0" fontId="23" fillId="0" borderId="0" xfId="1" applyFont="1" applyBorder="1"/>
    <xf numFmtId="3" fontId="9" fillId="0" borderId="0" xfId="5" applyNumberFormat="1" applyFont="1" applyFill="1" applyBorder="1" applyAlignment="1">
      <alignment horizontal="right" vertical="center"/>
    </xf>
    <xf numFmtId="0" fontId="16" fillId="0" borderId="0" xfId="1" applyFont="1" applyFill="1" applyBorder="1"/>
    <xf numFmtId="44" fontId="15" fillId="0" borderId="0" xfId="5" applyFont="1" applyFill="1" applyBorder="1" applyAlignment="1"/>
    <xf numFmtId="44" fontId="23" fillId="0" borderId="0" xfId="5" applyFont="1" applyFill="1" applyBorder="1" applyAlignment="1"/>
    <xf numFmtId="0" fontId="23" fillId="0" borderId="0" xfId="1" applyFont="1" applyFill="1"/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</cellXfs>
  <cellStyles count="6">
    <cellStyle name="Moneda 2" xfId="2"/>
    <cellStyle name="Moneda 2 2" xfId="5"/>
    <cellStyle name="Normal" xfId="0" builtinId="0"/>
    <cellStyle name="Normal 2" xfId="1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81213</xdr:colOff>
      <xdr:row>0</xdr:row>
      <xdr:rowOff>104274</xdr:rowOff>
    </xdr:from>
    <xdr:to>
      <xdr:col>2</xdr:col>
      <xdr:colOff>603610</xdr:colOff>
      <xdr:row>7</xdr:row>
      <xdr:rowOff>3354</xdr:rowOff>
    </xdr:to>
    <xdr:pic>
      <xdr:nvPicPr>
        <xdr:cNvPr id="2" name="Imagen 3" descr="C:\Users\Informática\Desktop\Logo-ITAIGr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063" y="609099"/>
          <a:ext cx="1284397" cy="1232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abSelected="1" workbookViewId="0">
      <selection activeCell="D33" sqref="D33"/>
    </sheetView>
  </sheetViews>
  <sheetFormatPr baseColWidth="10" defaultRowHeight="15"/>
  <cols>
    <col min="1" max="1" width="11.5703125" bestFit="1" customWidth="1"/>
    <col min="3" max="14" width="13" bestFit="1" customWidth="1"/>
    <col min="15" max="15" width="14.140625" bestFit="1" customWidth="1"/>
  </cols>
  <sheetData>
    <row r="2" spans="1:19" s="2" customFormat="1" ht="18" customHeight="1">
      <c r="A2" s="62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9" s="2" customFormat="1" ht="15" customHeight="1">
      <c r="A3" s="62" t="s">
        <v>12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9" s="2" customFormat="1" ht="1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 t="s">
        <v>21</v>
      </c>
      <c r="O4" s="63"/>
    </row>
    <row r="5" spans="1:19" s="2" customFormat="1">
      <c r="A5" s="64" t="s">
        <v>22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9" s="2" customFormat="1">
      <c r="A6" s="64" t="s">
        <v>13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9" s="2" customFormat="1" ht="15.7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9" s="13" customFormat="1" ht="14.25">
      <c r="A8" s="11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9" s="3" customFormat="1" ht="16.5" customHeight="1">
      <c r="A9" s="14"/>
      <c r="B9" s="14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9" s="34" customFormat="1" ht="12.75" customHeight="1">
      <c r="A10" s="31" t="s">
        <v>14</v>
      </c>
      <c r="B10" s="32" t="s">
        <v>15</v>
      </c>
      <c r="C10" s="33" t="s">
        <v>16</v>
      </c>
      <c r="D10" s="33" t="s">
        <v>0</v>
      </c>
      <c r="E10" s="33" t="s">
        <v>1</v>
      </c>
      <c r="F10" s="33" t="s">
        <v>2</v>
      </c>
      <c r="G10" s="33" t="s">
        <v>3</v>
      </c>
      <c r="H10" s="33" t="s">
        <v>4</v>
      </c>
      <c r="I10" s="33" t="s">
        <v>5</v>
      </c>
      <c r="J10" s="33" t="s">
        <v>6</v>
      </c>
      <c r="K10" s="33" t="s">
        <v>7</v>
      </c>
      <c r="L10" s="33" t="s">
        <v>8</v>
      </c>
      <c r="M10" s="33" t="s">
        <v>9</v>
      </c>
      <c r="N10" s="33" t="s">
        <v>10</v>
      </c>
      <c r="O10" s="33" t="s">
        <v>17</v>
      </c>
    </row>
    <row r="11" spans="1:19" s="34" customFormat="1" ht="11.25" customHeight="1">
      <c r="A11" s="31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5"/>
      <c r="Q11" s="36"/>
      <c r="R11" s="37"/>
      <c r="S11" s="38"/>
    </row>
    <row r="12" spans="1:19" s="34" customFormat="1" ht="24.95" customHeight="1">
      <c r="A12" s="39">
        <v>1000</v>
      </c>
      <c r="B12" s="40" t="s">
        <v>23</v>
      </c>
      <c r="C12" s="41">
        <v>926986.98</v>
      </c>
      <c r="D12" s="41">
        <f>906986.98+93500</f>
        <v>1000486.98</v>
      </c>
      <c r="E12" s="41">
        <f>906986.98+93500</f>
        <v>1000486.98</v>
      </c>
      <c r="F12" s="41">
        <f>906986.98+93000</f>
        <v>999986.98</v>
      </c>
      <c r="G12" s="41">
        <v>906986.98</v>
      </c>
      <c r="H12" s="41">
        <v>906986.98</v>
      </c>
      <c r="I12" s="41">
        <f>906986.98+348157.47</f>
        <v>1255144.45</v>
      </c>
      <c r="J12" s="41">
        <v>906986.98</v>
      </c>
      <c r="K12" s="41">
        <v>906986.98</v>
      </c>
      <c r="L12" s="41">
        <v>906986.98</v>
      </c>
      <c r="M12" s="41">
        <v>906986.98</v>
      </c>
      <c r="N12" s="41">
        <f>906986.98+348157.47+1492103.45+447630.97</f>
        <v>3194878.87</v>
      </c>
      <c r="O12" s="42">
        <f>SUM(C12:N12)</f>
        <v>13819893.120000001</v>
      </c>
      <c r="P12" s="35"/>
      <c r="Q12" s="36"/>
      <c r="R12" s="38"/>
      <c r="S12" s="37"/>
    </row>
    <row r="13" spans="1:19" s="4" customFormat="1" ht="24.95" customHeight="1">
      <c r="A13" s="39">
        <v>2000</v>
      </c>
      <c r="B13" s="43" t="s">
        <v>24</v>
      </c>
      <c r="C13" s="41">
        <v>42591.73</v>
      </c>
      <c r="D13" s="41">
        <v>42591.73</v>
      </c>
      <c r="E13" s="41">
        <v>42591.73</v>
      </c>
      <c r="F13" s="41">
        <v>42591.73</v>
      </c>
      <c r="G13" s="41">
        <v>42591.73</v>
      </c>
      <c r="H13" s="41">
        <v>42591.73</v>
      </c>
      <c r="I13" s="41">
        <v>42591.73</v>
      </c>
      <c r="J13" s="41">
        <v>42591.73</v>
      </c>
      <c r="K13" s="41">
        <v>42591.73</v>
      </c>
      <c r="L13" s="41">
        <v>42591.73</v>
      </c>
      <c r="M13" s="41">
        <v>42591.73</v>
      </c>
      <c r="N13" s="41">
        <v>42591.839999999997</v>
      </c>
      <c r="O13" s="42">
        <f>SUM(C13:N13)</f>
        <v>511100.87</v>
      </c>
      <c r="Q13" s="44"/>
      <c r="R13" s="38"/>
      <c r="S13" s="37"/>
    </row>
    <row r="14" spans="1:19" s="45" customFormat="1" ht="24.95" customHeight="1">
      <c r="A14" s="39">
        <v>3000</v>
      </c>
      <c r="B14" s="40" t="s">
        <v>25</v>
      </c>
      <c r="C14" s="41">
        <f>59958+132000+18000</f>
        <v>209958</v>
      </c>
      <c r="D14" s="41">
        <f>59958+1000+26950+10500+15000+15000+20000</f>
        <v>148408</v>
      </c>
      <c r="E14" s="41">
        <f>59958+66874</f>
        <v>126832</v>
      </c>
      <c r="F14" s="41">
        <f>59958+1000</f>
        <v>60958</v>
      </c>
      <c r="G14" s="41">
        <v>59958</v>
      </c>
      <c r="H14" s="41">
        <f>59958+1000</f>
        <v>60958</v>
      </c>
      <c r="I14" s="41">
        <f>59958+40250</f>
        <v>100208</v>
      </c>
      <c r="J14" s="41">
        <f>59958+1000+40250</f>
        <v>101208</v>
      </c>
      <c r="K14" s="41">
        <f>59958+40250</f>
        <v>100208</v>
      </c>
      <c r="L14" s="41">
        <f>59958+1000+40250</f>
        <v>101208</v>
      </c>
      <c r="M14" s="41">
        <f>59958+40250</f>
        <v>100208</v>
      </c>
      <c r="N14" s="41">
        <f>59958+1000+40251</f>
        <v>101209</v>
      </c>
      <c r="O14" s="42">
        <f>SUM(C14:N14)</f>
        <v>1271321</v>
      </c>
      <c r="P14" s="35"/>
      <c r="R14" s="37"/>
      <c r="S14" s="38"/>
    </row>
    <row r="15" spans="1:19" s="45" customFormat="1" ht="24.95" customHeight="1">
      <c r="A15" s="39">
        <v>5000</v>
      </c>
      <c r="B15" s="46" t="s">
        <v>26</v>
      </c>
      <c r="C15" s="41"/>
      <c r="D15" s="41">
        <v>80000</v>
      </c>
      <c r="E15" s="41">
        <v>35000</v>
      </c>
      <c r="F15" s="41"/>
      <c r="G15" s="41">
        <v>36289.17</v>
      </c>
      <c r="H15" s="41"/>
      <c r="I15" s="41"/>
      <c r="J15" s="41"/>
      <c r="K15" s="41">
        <v>55000</v>
      </c>
      <c r="L15" s="41"/>
      <c r="M15" s="41"/>
      <c r="N15" s="41"/>
      <c r="O15" s="42">
        <f>SUM(C15:N15)</f>
        <v>206289.16999999998</v>
      </c>
      <c r="P15" s="35"/>
      <c r="R15" s="37"/>
      <c r="S15" s="38"/>
    </row>
    <row r="16" spans="1:19" s="45" customFormat="1" ht="17.25" customHeight="1">
      <c r="A16" s="47" t="s">
        <v>18</v>
      </c>
      <c r="B16" s="48"/>
      <c r="C16" s="42">
        <f t="shared" ref="C16:N16" si="0">SUM(C12:C15)</f>
        <v>1179536.71</v>
      </c>
      <c r="D16" s="42">
        <f t="shared" si="0"/>
        <v>1271486.71</v>
      </c>
      <c r="E16" s="42">
        <f t="shared" si="0"/>
        <v>1204910.71</v>
      </c>
      <c r="F16" s="42">
        <f t="shared" si="0"/>
        <v>1103536.71</v>
      </c>
      <c r="G16" s="42">
        <f t="shared" si="0"/>
        <v>1045825.88</v>
      </c>
      <c r="H16" s="42">
        <f t="shared" si="0"/>
        <v>1010536.71</v>
      </c>
      <c r="I16" s="42">
        <f t="shared" si="0"/>
        <v>1397944.18</v>
      </c>
      <c r="J16" s="42">
        <f t="shared" si="0"/>
        <v>1050786.71</v>
      </c>
      <c r="K16" s="42">
        <f t="shared" si="0"/>
        <v>1104786.71</v>
      </c>
      <c r="L16" s="42">
        <f t="shared" si="0"/>
        <v>1050786.71</v>
      </c>
      <c r="M16" s="42">
        <f t="shared" si="0"/>
        <v>1049786.71</v>
      </c>
      <c r="N16" s="42">
        <f t="shared" si="0"/>
        <v>3338679.71</v>
      </c>
      <c r="O16" s="42">
        <f>SUM(C16:N16)</f>
        <v>15808604.160000004</v>
      </c>
      <c r="P16" s="49"/>
      <c r="Q16" s="34"/>
      <c r="R16" s="34"/>
    </row>
    <row r="17" spans="1:18" s="45" customFormat="1">
      <c r="A17" s="50"/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  <c r="O17" s="53"/>
      <c r="P17" s="49"/>
      <c r="Q17" s="34"/>
      <c r="R17" s="34"/>
    </row>
    <row r="18" spans="1:18" s="45" customFormat="1" ht="14.25">
      <c r="A18" s="50"/>
      <c r="B18" s="50" t="s">
        <v>19</v>
      </c>
      <c r="C18" s="54"/>
      <c r="D18" s="50"/>
      <c r="E18" s="50"/>
      <c r="F18" s="50"/>
      <c r="G18" s="50"/>
      <c r="H18" s="50"/>
      <c r="I18" s="55"/>
      <c r="J18" s="50"/>
      <c r="K18" s="50"/>
      <c r="L18" s="50"/>
      <c r="M18" s="50"/>
      <c r="N18" s="56"/>
      <c r="O18" s="57"/>
      <c r="P18" s="35"/>
      <c r="Q18" s="58"/>
      <c r="R18" s="34"/>
    </row>
    <row r="19" spans="1:18" s="45" customFormat="1" ht="21" customHeight="1">
      <c r="A19" s="50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1"/>
      <c r="P19" s="34"/>
      <c r="Q19" s="34"/>
      <c r="R19" s="34"/>
    </row>
    <row r="20" spans="1:18" s="2" customFormat="1" ht="21" customHeight="1">
      <c r="A20" s="15"/>
      <c r="B20" s="18"/>
      <c r="C20" s="19"/>
      <c r="D20" s="19"/>
      <c r="E20" s="19"/>
      <c r="F20" s="19"/>
      <c r="G20" s="19"/>
      <c r="H20" s="19"/>
      <c r="I20" s="16"/>
      <c r="J20" s="19"/>
      <c r="K20" s="19"/>
      <c r="L20" s="19"/>
      <c r="M20" s="19"/>
      <c r="N20" s="19"/>
      <c r="O20" s="17"/>
    </row>
    <row r="21" spans="1:18" s="2" customFormat="1" ht="12.75">
      <c r="A21" s="20"/>
      <c r="B21" s="21"/>
      <c r="C21" s="21"/>
      <c r="D21" s="21"/>
      <c r="E21" s="22"/>
      <c r="F21" s="22"/>
      <c r="G21" s="22"/>
      <c r="H21" s="22"/>
      <c r="I21" s="22"/>
      <c r="J21" s="23"/>
      <c r="K21" s="24"/>
      <c r="L21" s="24"/>
      <c r="M21" s="24"/>
      <c r="N21" s="24"/>
      <c r="O21" s="22"/>
    </row>
    <row r="22" spans="1:18" s="2" customFormat="1" ht="12.75">
      <c r="A22" s="25"/>
      <c r="B22" s="26" t="s">
        <v>20</v>
      </c>
      <c r="C22" s="26"/>
      <c r="D22" s="26"/>
      <c r="E22" s="26"/>
      <c r="F22" s="27"/>
      <c r="G22" s="27"/>
      <c r="H22" s="27"/>
      <c r="I22" s="27"/>
      <c r="J22" s="27"/>
      <c r="K22" s="26" t="s">
        <v>27</v>
      </c>
      <c r="L22" s="26"/>
      <c r="M22" s="26"/>
      <c r="N22" s="26"/>
      <c r="O22" s="28"/>
    </row>
    <row r="23" spans="1:18" s="2" customFormat="1" ht="12.75">
      <c r="A23" s="25"/>
      <c r="B23" s="29" t="s">
        <v>28</v>
      </c>
      <c r="C23" s="29"/>
      <c r="D23" s="29"/>
      <c r="E23" s="29"/>
      <c r="F23" s="30"/>
      <c r="G23" s="30"/>
      <c r="H23" s="30"/>
      <c r="I23" s="30"/>
      <c r="J23" s="30"/>
      <c r="K23" s="29" t="s">
        <v>29</v>
      </c>
      <c r="L23" s="29"/>
      <c r="M23" s="29"/>
      <c r="N23" s="29"/>
      <c r="O23" s="25"/>
    </row>
    <row r="24" spans="1:18" s="2" customFormat="1" ht="12.7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8" s="2" customFormat="1" ht="12.7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8" s="2" customFormat="1" ht="12.75">
      <c r="B26" s="6"/>
      <c r="C26" s="6"/>
      <c r="D26" s="9"/>
      <c r="E26" s="6"/>
      <c r="F26" s="6"/>
      <c r="G26" s="6"/>
      <c r="H26" s="6"/>
      <c r="I26" s="5"/>
      <c r="J26" s="6"/>
      <c r="K26" s="6"/>
      <c r="L26" s="6"/>
      <c r="M26" s="6"/>
      <c r="N26" s="6"/>
    </row>
    <row r="27" spans="1:18" s="2" customFormat="1" ht="12.75">
      <c r="B27" s="6"/>
      <c r="C27" s="6"/>
      <c r="D27" s="6"/>
      <c r="E27" s="6"/>
      <c r="F27" s="6"/>
      <c r="G27" s="6"/>
      <c r="H27" s="6"/>
      <c r="I27" s="5"/>
      <c r="J27" s="6"/>
      <c r="K27" s="6"/>
      <c r="L27" s="6"/>
      <c r="M27" s="6"/>
      <c r="N27" s="6"/>
    </row>
    <row r="28" spans="1:18" s="1" customFormat="1" ht="12.75">
      <c r="A28" s="2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2"/>
    </row>
    <row r="29" spans="1:18" s="2" customFormat="1" ht="12.75">
      <c r="B29" s="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8" s="2" customFormat="1" ht="12.75"/>
    <row r="31" spans="1:18" s="2" customFormat="1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8">
    <mergeCell ref="B22:E22"/>
    <mergeCell ref="K22:N22"/>
    <mergeCell ref="B23:E23"/>
    <mergeCell ref="K23:N23"/>
    <mergeCell ref="M10:M11"/>
    <mergeCell ref="N10:N11"/>
    <mergeCell ref="O10:O11"/>
    <mergeCell ref="A16:B16"/>
    <mergeCell ref="B21:D21"/>
    <mergeCell ref="K21:N2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2:O2"/>
    <mergeCell ref="A3:O3"/>
    <mergeCell ref="A5:O5"/>
    <mergeCell ref="A6:O6"/>
    <mergeCell ref="A7:O7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USER</cp:lastModifiedBy>
  <cp:lastPrinted>2021-04-16T20:03:07Z</cp:lastPrinted>
  <dcterms:created xsi:type="dcterms:W3CDTF">2020-11-25T19:32:24Z</dcterms:created>
  <dcterms:modified xsi:type="dcterms:W3CDTF">2022-04-29T20:40:28Z</dcterms:modified>
</cp:coreProperties>
</file>